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6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'Taul1'!$A$1:$L$41</definedName>
  </definedNames>
  <calcPr fullCalcOnLoad="1"/>
</workbook>
</file>

<file path=xl/sharedStrings.xml><?xml version="1.0" encoding="utf-8"?>
<sst xmlns="http://schemas.openxmlformats.org/spreadsheetml/2006/main" count="127" uniqueCount="32">
  <si>
    <t>Biojäte</t>
  </si>
  <si>
    <t>Keräysvelvollisuus kaikilla kiinteistöillä</t>
  </si>
  <si>
    <t xml:space="preserve">astiakoko </t>
  </si>
  <si>
    <t xml:space="preserve">astiamäärä </t>
  </si>
  <si>
    <t>asukasta</t>
  </si>
  <si>
    <t>astia</t>
  </si>
  <si>
    <t>viikon välein</t>
  </si>
  <si>
    <t>Kiinteistössä asukaita</t>
  </si>
  <si>
    <t>tyhjennysväli</t>
  </si>
  <si>
    <t>Muovipakkaukset</t>
  </si>
  <si>
    <t>Kartonkipakkaukset</t>
  </si>
  <si>
    <t>Keräysvelvollisuus 4 huoneistoa ja sitä suuremmat kiinteistöt</t>
  </si>
  <si>
    <t>Lasi ja keramiikka</t>
  </si>
  <si>
    <t>Metalli</t>
  </si>
  <si>
    <t>Sekajäte energiaksi</t>
  </si>
  <si>
    <t>Paperi</t>
  </si>
  <si>
    <t>Astian täyttöasteena on laskelmissa käytetty 80%</t>
  </si>
  <si>
    <t>ltr</t>
  </si>
  <si>
    <t xml:space="preserve">Kerros- ja rivitalojen jätemäärien laskentatyökalu. 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</si>
  <si>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Erillisellä hakemuksella Ekokymppiltä maksimi tyhjennysväli 16 viikkoa</t>
    </r>
  </si>
  <si>
    <t>Taulukon käyttöohje:</t>
  </si>
  <si>
    <t>1. Määritä kiinteistön asukasmäärä</t>
  </si>
  <si>
    <t>Kerros- ja rivitalojen jäteastioiden tyhjennysvälin laskentatyökalu. (yli 3 huoneistoa)</t>
  </si>
  <si>
    <t>Laskentataulukko on suuntaa antava ja edellyttää jätehuoltomäärysten mukaista lajittelua.</t>
  </si>
  <si>
    <r>
      <t>viikkoa, max 8 vk</t>
    </r>
    <r>
      <rPr>
        <vertAlign val="superscript"/>
        <sz val="10"/>
        <rFont val="Arial"/>
        <family val="2"/>
      </rPr>
      <t>(1</t>
    </r>
  </si>
  <si>
    <t>viikkoa</t>
  </si>
  <si>
    <r>
      <t>viikkoa, max kesä 1 vk ja talvi 4 vk</t>
    </r>
    <r>
      <rPr>
        <vertAlign val="superscript"/>
        <sz val="10"/>
        <rFont val="Arial"/>
        <family val="2"/>
      </rPr>
      <t>(2</t>
    </r>
  </si>
  <si>
    <t>Lasipakkaukset</t>
  </si>
  <si>
    <t>Metallipakkaukset</t>
  </si>
  <si>
    <t xml:space="preserve">2. Astiakoon valintavalikko avautuu astiakokosolun aktivoituessa. Yleisimmät käytössä olevat jäteastiakoot ovat </t>
  </si>
  <si>
    <t xml:space="preserve">   1000, 660, 600, 240, 140 ja 80 litraa. Maanalaisissa astioissa tilavuudet ovat 5000, 3000 ja 1300 litraa.</t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</si>
  <si>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Erillisellä hakemuksella Ekokympilta voi saada rivi- ja kerrostaloihin tyhjennysvälin pidennyksen viikosta kahteen viikkoon. Kesäaika 1.5 - 30.9, talviaika 1.10 - 30.4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</si>
</sst>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00"/>
    <numFmt numFmtId="182" formatCode="0.000000000"/>
    <numFmt numFmtId="183" formatCode="&quot;Kyllä&quot;;&quot;Kyllä&quot;;&quot;Ei&quot;"/>
    <numFmt numFmtId="184" formatCode="&quot;Tosi&quot;;&quot;Tosi&quot;;&quot;Epätosi&quot;"/>
    <numFmt numFmtId="185" formatCode="&quot;Käytössä&quot;;&quot;Käytössä&quot;;&quot;Ei käytössä&quot;"/>
  </numFmts>
  <fonts count="45">
    <font>
      <sz val="12"/>
      <name val="Arial"/>
      <family val="0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2" fontId="1" fillId="33" borderId="0" xfId="0" applyNumberFormat="1" applyFont="1" applyFill="1" applyBorder="1" applyAlignment="1">
      <alignment horizontal="center" wrapText="1"/>
    </xf>
    <xf numFmtId="1" fontId="1" fillId="33" borderId="0" xfId="0" applyNumberFormat="1" applyFont="1" applyFill="1" applyBorder="1" applyAlignment="1">
      <alignment/>
    </xf>
    <xf numFmtId="180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180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4" borderId="1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/>
    </xf>
    <xf numFmtId="1" fontId="1" fillId="33" borderId="17" xfId="0" applyNumberFormat="1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80" fontId="1" fillId="33" borderId="1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80" fontId="1" fillId="33" borderId="15" xfId="0" applyNumberFormat="1" applyFont="1" applyFill="1" applyBorder="1" applyAlignment="1">
      <alignment/>
    </xf>
    <xf numFmtId="180" fontId="1" fillId="33" borderId="18" xfId="0" applyNumberFormat="1" applyFont="1" applyFill="1" applyBorder="1" applyAlignment="1">
      <alignment/>
    </xf>
    <xf numFmtId="180" fontId="4" fillId="33" borderId="0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1" fillId="33" borderId="0" xfId="0" applyFont="1" applyFill="1" applyBorder="1" applyAlignment="1" applyProtection="1">
      <alignment/>
      <protection locked="0"/>
    </xf>
    <xf numFmtId="0" fontId="1" fillId="34" borderId="19" xfId="0" applyFont="1" applyFill="1" applyBorder="1" applyAlignment="1" applyProtection="1">
      <alignment/>
      <protection locked="0"/>
    </xf>
    <xf numFmtId="0" fontId="7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2" fontId="44" fillId="33" borderId="0" xfId="0" applyNumberFormat="1" applyFont="1" applyFill="1" applyBorder="1" applyAlignment="1">
      <alignment horizontal="center" wrapText="1"/>
    </xf>
    <xf numFmtId="1" fontId="44" fillId="33" borderId="0" xfId="0" applyNumberFormat="1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120" zoomScaleNormal="120" zoomScalePageLayoutView="0" workbookViewId="0" topLeftCell="A1">
      <selection activeCell="P31" sqref="P31"/>
    </sheetView>
  </sheetViews>
  <sheetFormatPr defaultColWidth="8.77734375" defaultRowHeight="15"/>
  <cols>
    <col min="1" max="1" width="10.21484375" style="1" customWidth="1"/>
    <col min="2" max="2" width="5.3359375" style="1" customWidth="1"/>
    <col min="3" max="3" width="4.10546875" style="1" customWidth="1"/>
    <col min="4" max="4" width="11.4453125" style="1" customWidth="1"/>
    <col min="5" max="5" width="4.10546875" style="1" customWidth="1"/>
    <col min="6" max="6" width="3.88671875" style="1" customWidth="1"/>
    <col min="7" max="7" width="12.10546875" style="11" customWidth="1"/>
    <col min="8" max="8" width="3.77734375" style="1" bestFit="1" customWidth="1"/>
    <col min="9" max="9" width="3.77734375" style="1" customWidth="1"/>
    <col min="10" max="12" width="6.6640625" style="1" customWidth="1"/>
    <col min="13" max="13" width="6.77734375" style="1" customWidth="1"/>
    <col min="14" max="14" width="6.6640625" style="1" customWidth="1"/>
    <col min="15" max="15" width="6.6640625" style="40" customWidth="1"/>
    <col min="16" max="16384" width="8.77734375" style="1" customWidth="1"/>
  </cols>
  <sheetData>
    <row r="1" ht="15.75">
      <c r="A1" s="39" t="s">
        <v>22</v>
      </c>
    </row>
    <row r="2" ht="12.75">
      <c r="A2" s="1" t="s">
        <v>20</v>
      </c>
    </row>
    <row r="3" ht="12.75">
      <c r="A3" s="1" t="s">
        <v>21</v>
      </c>
    </row>
    <row r="4" ht="12.75">
      <c r="A4" s="1" t="s">
        <v>29</v>
      </c>
    </row>
    <row r="5" ht="12.75">
      <c r="A5" s="1" t="s">
        <v>30</v>
      </c>
    </row>
    <row r="7" ht="12.75">
      <c r="A7" s="1" t="s">
        <v>23</v>
      </c>
    </row>
    <row r="9" spans="1:6" ht="12.75">
      <c r="A9" s="8" t="s">
        <v>7</v>
      </c>
      <c r="E9" s="35">
        <v>20</v>
      </c>
      <c r="F9" s="1" t="s">
        <v>4</v>
      </c>
    </row>
    <row r="11" spans="1:15" ht="12.75">
      <c r="A11" s="14" t="s">
        <v>9</v>
      </c>
      <c r="B11" s="15"/>
      <c r="C11" s="15"/>
      <c r="D11" s="15" t="s">
        <v>11</v>
      </c>
      <c r="E11" s="15"/>
      <c r="F11" s="15"/>
      <c r="G11" s="16"/>
      <c r="H11" s="15"/>
      <c r="I11" s="15"/>
      <c r="J11" s="15"/>
      <c r="K11" s="15"/>
      <c r="L11" s="17"/>
      <c r="O11" s="40">
        <v>1000</v>
      </c>
    </row>
    <row r="12" spans="1:15" ht="14.25">
      <c r="A12" s="18" t="s">
        <v>2</v>
      </c>
      <c r="B12" s="13">
        <v>1000</v>
      </c>
      <c r="C12" s="2" t="s">
        <v>17</v>
      </c>
      <c r="D12" s="12" t="s">
        <v>3</v>
      </c>
      <c r="E12" s="13">
        <v>1</v>
      </c>
      <c r="F12" s="2" t="s">
        <v>5</v>
      </c>
      <c r="G12" s="12" t="s">
        <v>8</v>
      </c>
      <c r="H12" s="32">
        <f>52/((0.45*E9/0.8)/B12*1000)*E12</f>
        <v>4.622222222222222</v>
      </c>
      <c r="I12" s="2" t="s">
        <v>24</v>
      </c>
      <c r="J12" s="2"/>
      <c r="K12" s="2"/>
      <c r="L12" s="19"/>
      <c r="O12" s="40">
        <v>660</v>
      </c>
    </row>
    <row r="13" spans="1:15" ht="12.75">
      <c r="A13" s="20"/>
      <c r="B13" s="21"/>
      <c r="C13" s="21"/>
      <c r="D13" s="21"/>
      <c r="E13" s="33"/>
      <c r="F13" s="21"/>
      <c r="G13" s="23"/>
      <c r="H13" s="24"/>
      <c r="I13" s="21"/>
      <c r="J13" s="21"/>
      <c r="K13" s="21"/>
      <c r="L13" s="25"/>
      <c r="O13" s="40">
        <v>600</v>
      </c>
    </row>
    <row r="14" spans="5:15" ht="12.75">
      <c r="E14" s="10"/>
      <c r="F14" s="10"/>
      <c r="H14" s="9"/>
      <c r="O14" s="40">
        <v>360</v>
      </c>
    </row>
    <row r="15" spans="1:15" ht="12.75">
      <c r="A15" s="14" t="s">
        <v>10</v>
      </c>
      <c r="B15" s="15"/>
      <c r="C15" s="15"/>
      <c r="D15" s="15" t="s">
        <v>11</v>
      </c>
      <c r="E15" s="15"/>
      <c r="F15" s="15"/>
      <c r="G15" s="16"/>
      <c r="H15" s="26"/>
      <c r="I15" s="15"/>
      <c r="J15" s="15"/>
      <c r="K15" s="15"/>
      <c r="L15" s="17"/>
      <c r="O15" s="40">
        <v>240</v>
      </c>
    </row>
    <row r="16" spans="1:15" ht="14.25">
      <c r="A16" s="18" t="s">
        <v>2</v>
      </c>
      <c r="B16" s="13">
        <v>1000</v>
      </c>
      <c r="C16" s="2" t="s">
        <v>17</v>
      </c>
      <c r="D16" s="12" t="s">
        <v>3</v>
      </c>
      <c r="E16" s="13">
        <v>1</v>
      </c>
      <c r="F16" s="2" t="s">
        <v>5</v>
      </c>
      <c r="G16" s="12" t="s">
        <v>8</v>
      </c>
      <c r="H16" s="32">
        <f>52/((0.35*E9/0.8)/B16*1000)*E16</f>
        <v>5.942857142857143</v>
      </c>
      <c r="I16" s="2" t="s">
        <v>24</v>
      </c>
      <c r="J16" s="2"/>
      <c r="K16" s="2"/>
      <c r="L16" s="19"/>
      <c r="O16" s="40">
        <v>140</v>
      </c>
    </row>
    <row r="17" spans="1:15" ht="12.75">
      <c r="A17" s="20"/>
      <c r="B17" s="21"/>
      <c r="C17" s="21"/>
      <c r="D17" s="21"/>
      <c r="E17" s="33"/>
      <c r="F17" s="21"/>
      <c r="G17" s="23"/>
      <c r="H17" s="24"/>
      <c r="I17" s="21"/>
      <c r="J17" s="21"/>
      <c r="K17" s="21"/>
      <c r="L17" s="25"/>
      <c r="O17" s="40">
        <v>80</v>
      </c>
    </row>
    <row r="18" spans="5:15" ht="12.75">
      <c r="E18" s="10"/>
      <c r="F18" s="10"/>
      <c r="H18" s="9"/>
      <c r="O18" s="40">
        <v>5000</v>
      </c>
    </row>
    <row r="19" spans="1:15" ht="12.75">
      <c r="A19" s="14" t="s">
        <v>27</v>
      </c>
      <c r="B19" s="15"/>
      <c r="C19" s="15"/>
      <c r="D19" s="15" t="s">
        <v>11</v>
      </c>
      <c r="E19" s="15"/>
      <c r="F19" s="15"/>
      <c r="G19" s="16"/>
      <c r="H19" s="26"/>
      <c r="I19" s="15"/>
      <c r="J19" s="15"/>
      <c r="K19" s="15"/>
      <c r="L19" s="17"/>
      <c r="O19" s="40">
        <v>3000</v>
      </c>
    </row>
    <row r="20" spans="1:15" ht="14.25">
      <c r="A20" s="18" t="s">
        <v>2</v>
      </c>
      <c r="B20" s="13">
        <v>140</v>
      </c>
      <c r="C20" s="2" t="s">
        <v>17</v>
      </c>
      <c r="D20" s="12" t="s">
        <v>3</v>
      </c>
      <c r="E20" s="13">
        <v>1</v>
      </c>
      <c r="F20" s="2" t="s">
        <v>5</v>
      </c>
      <c r="G20" s="12" t="s">
        <v>8</v>
      </c>
      <c r="H20" s="32">
        <f>52/((0.07*$E$9/0.8)/B20*1000)*E20</f>
        <v>4.16</v>
      </c>
      <c r="I20" s="2" t="s">
        <v>24</v>
      </c>
      <c r="J20" s="2"/>
      <c r="K20" s="2"/>
      <c r="L20" s="19"/>
      <c r="O20" s="40">
        <v>1300</v>
      </c>
    </row>
    <row r="21" spans="1:16" ht="12.75">
      <c r="A21" s="20"/>
      <c r="B21" s="21"/>
      <c r="C21" s="21"/>
      <c r="D21" s="21"/>
      <c r="E21" s="33"/>
      <c r="F21" s="21"/>
      <c r="G21" s="23"/>
      <c r="H21" s="24"/>
      <c r="I21" s="21"/>
      <c r="J21" s="21"/>
      <c r="K21" s="21"/>
      <c r="L21" s="25"/>
      <c r="M21" s="2"/>
      <c r="N21" s="2"/>
      <c r="O21" s="41"/>
      <c r="P21" s="2"/>
    </row>
    <row r="22" spans="1:16" ht="12.75">
      <c r="A22" s="12"/>
      <c r="B22" s="37"/>
      <c r="C22" s="2"/>
      <c r="D22" s="2"/>
      <c r="E22" s="34"/>
      <c r="F22" s="2"/>
      <c r="G22" s="12"/>
      <c r="H22" s="6"/>
      <c r="I22" s="2"/>
      <c r="J22" s="2"/>
      <c r="K22" s="2"/>
      <c r="L22" s="2"/>
      <c r="M22" s="2"/>
      <c r="N22" s="2"/>
      <c r="O22" s="41"/>
      <c r="P22" s="2"/>
    </row>
    <row r="23" spans="1:16" ht="12.75">
      <c r="A23" s="14" t="s">
        <v>28</v>
      </c>
      <c r="B23" s="15"/>
      <c r="C23" s="15"/>
      <c r="D23" s="15" t="s">
        <v>11</v>
      </c>
      <c r="E23" s="15"/>
      <c r="F23" s="15"/>
      <c r="G23" s="16"/>
      <c r="H23" s="15"/>
      <c r="I23" s="15"/>
      <c r="J23" s="15"/>
      <c r="K23" s="15"/>
      <c r="L23" s="17"/>
      <c r="M23" s="2"/>
      <c r="N23" s="2"/>
      <c r="O23" s="41"/>
      <c r="P23" s="2"/>
    </row>
    <row r="24" spans="1:16" ht="14.25">
      <c r="A24" s="18" t="s">
        <v>2</v>
      </c>
      <c r="B24" s="13">
        <v>140</v>
      </c>
      <c r="C24" s="2" t="s">
        <v>17</v>
      </c>
      <c r="D24" s="12" t="s">
        <v>3</v>
      </c>
      <c r="E24" s="13">
        <v>1</v>
      </c>
      <c r="F24" s="2" t="s">
        <v>5</v>
      </c>
      <c r="G24" s="12" t="s">
        <v>8</v>
      </c>
      <c r="H24" s="32">
        <f>52/((0.07*$E$9/0.8)/B24*1000)*E24</f>
        <v>4.16</v>
      </c>
      <c r="I24" s="2" t="s">
        <v>24</v>
      </c>
      <c r="J24" s="2"/>
      <c r="K24" s="2"/>
      <c r="L24" s="19"/>
      <c r="M24" s="2"/>
      <c r="N24" s="2"/>
      <c r="O24" s="41"/>
      <c r="P24" s="2"/>
    </row>
    <row r="25" spans="1:16" ht="12.75">
      <c r="A25" s="20"/>
      <c r="B25" s="21"/>
      <c r="C25" s="21"/>
      <c r="D25" s="21"/>
      <c r="E25" s="33"/>
      <c r="F25" s="21"/>
      <c r="G25" s="23"/>
      <c r="H25" s="24"/>
      <c r="I25" s="21"/>
      <c r="J25" s="21"/>
      <c r="K25" s="21"/>
      <c r="L25" s="25"/>
      <c r="M25" s="2"/>
      <c r="N25" s="2"/>
      <c r="O25" s="41"/>
      <c r="P25" s="2"/>
    </row>
    <row r="26" spans="1:16" ht="12.75">
      <c r="A26" s="14" t="s">
        <v>0</v>
      </c>
      <c r="B26" s="2"/>
      <c r="C26" s="15"/>
      <c r="D26" s="15" t="s">
        <v>1</v>
      </c>
      <c r="E26" s="15"/>
      <c r="F26" s="15"/>
      <c r="G26" s="16"/>
      <c r="H26" s="15"/>
      <c r="I26" s="15"/>
      <c r="J26" s="15"/>
      <c r="K26" s="15"/>
      <c r="L26" s="17"/>
      <c r="M26" s="2"/>
      <c r="N26" s="2"/>
      <c r="O26" s="41"/>
      <c r="P26" s="2"/>
    </row>
    <row r="27" spans="1:16" ht="14.25">
      <c r="A27" s="18" t="s">
        <v>2</v>
      </c>
      <c r="B27" s="13">
        <v>240</v>
      </c>
      <c r="C27" s="2" t="s">
        <v>17</v>
      </c>
      <c r="D27" s="12" t="s">
        <v>3</v>
      </c>
      <c r="E27" s="13">
        <v>1</v>
      </c>
      <c r="F27" s="2" t="s">
        <v>5</v>
      </c>
      <c r="G27" s="12" t="s">
        <v>8</v>
      </c>
      <c r="H27" s="32">
        <f>52/((0.2*$E$9/0.8)/B27*1000)*E27</f>
        <v>2.496</v>
      </c>
      <c r="I27" s="2" t="s">
        <v>26</v>
      </c>
      <c r="J27" s="2"/>
      <c r="K27" s="2"/>
      <c r="L27" s="19"/>
      <c r="M27" s="2"/>
      <c r="N27" s="2"/>
      <c r="O27" s="41"/>
      <c r="P27" s="2"/>
    </row>
    <row r="28" spans="1:16" ht="12.75">
      <c r="A28" s="20"/>
      <c r="B28" s="21"/>
      <c r="C28" s="21"/>
      <c r="D28" s="21"/>
      <c r="E28" s="33"/>
      <c r="F28" s="21"/>
      <c r="G28" s="23"/>
      <c r="H28" s="24"/>
      <c r="I28" s="21"/>
      <c r="J28" s="21"/>
      <c r="K28" s="21"/>
      <c r="L28" s="25"/>
      <c r="M28" s="2"/>
      <c r="N28" s="2"/>
      <c r="O28" s="41"/>
      <c r="P28" s="2"/>
    </row>
    <row r="29" spans="1:16" ht="12.75">
      <c r="A29" s="12"/>
      <c r="B29" s="37"/>
      <c r="C29" s="2"/>
      <c r="D29" s="2"/>
      <c r="E29" s="34"/>
      <c r="F29" s="2"/>
      <c r="G29" s="12"/>
      <c r="H29" s="6"/>
      <c r="I29" s="2"/>
      <c r="J29" s="2"/>
      <c r="K29" s="2"/>
      <c r="L29" s="2"/>
      <c r="M29" s="2"/>
      <c r="N29" s="2"/>
      <c r="O29" s="41"/>
      <c r="P29" s="2"/>
    </row>
    <row r="30" spans="1:16" ht="12.75">
      <c r="A30" s="14" t="s">
        <v>14</v>
      </c>
      <c r="B30" s="15"/>
      <c r="C30" s="15"/>
      <c r="D30" s="15" t="s">
        <v>1</v>
      </c>
      <c r="E30" s="15"/>
      <c r="F30" s="15"/>
      <c r="G30" s="16"/>
      <c r="H30" s="26"/>
      <c r="I30" s="27"/>
      <c r="J30" s="27"/>
      <c r="K30" s="28"/>
      <c r="L30" s="29"/>
      <c r="M30" s="2"/>
      <c r="N30" s="3"/>
      <c r="O30" s="42"/>
      <c r="P30" s="2"/>
    </row>
    <row r="31" spans="1:16" ht="14.25">
      <c r="A31" s="18" t="s">
        <v>2</v>
      </c>
      <c r="B31" s="13">
        <v>600</v>
      </c>
      <c r="C31" s="2" t="s">
        <v>17</v>
      </c>
      <c r="D31" s="12" t="s">
        <v>3</v>
      </c>
      <c r="E31" s="13">
        <v>1</v>
      </c>
      <c r="F31" s="2" t="s">
        <v>5</v>
      </c>
      <c r="G31" s="12" t="s">
        <v>8</v>
      </c>
      <c r="H31" s="32">
        <f>52/((0.3*$E$9/0.8)/B31*1000)*E31</f>
        <v>4.16</v>
      </c>
      <c r="I31" s="2" t="s">
        <v>24</v>
      </c>
      <c r="J31" s="2"/>
      <c r="K31" s="5"/>
      <c r="L31" s="30"/>
      <c r="M31" s="2"/>
      <c r="N31" s="7"/>
      <c r="O31" s="43"/>
      <c r="P31" s="2"/>
    </row>
    <row r="32" spans="1:16" ht="12.75">
      <c r="A32" s="20"/>
      <c r="B32" s="21"/>
      <c r="C32" s="21"/>
      <c r="D32" s="21"/>
      <c r="E32" s="33"/>
      <c r="F32" s="21"/>
      <c r="G32" s="23"/>
      <c r="H32" s="24"/>
      <c r="I32" s="21"/>
      <c r="J32" s="21"/>
      <c r="K32" s="22"/>
      <c r="L32" s="31"/>
      <c r="M32" s="2"/>
      <c r="N32" s="7"/>
      <c r="O32" s="43"/>
      <c r="P32" s="2"/>
    </row>
    <row r="33" spans="5:16" ht="12.75">
      <c r="E33" s="10"/>
      <c r="F33" s="10"/>
      <c r="H33" s="9"/>
      <c r="I33" s="2"/>
      <c r="J33" s="2"/>
      <c r="K33" s="5"/>
      <c r="L33" s="6"/>
      <c r="M33" s="2"/>
      <c r="N33" s="7"/>
      <c r="O33" s="43"/>
      <c r="P33" s="2"/>
    </row>
    <row r="34" spans="1:16" ht="12.75">
      <c r="A34" s="14" t="s">
        <v>15</v>
      </c>
      <c r="B34" s="15"/>
      <c r="C34" s="15"/>
      <c r="D34" s="15" t="s">
        <v>1</v>
      </c>
      <c r="E34" s="15"/>
      <c r="F34" s="15"/>
      <c r="G34" s="16"/>
      <c r="H34" s="26"/>
      <c r="I34" s="27"/>
      <c r="J34" s="27"/>
      <c r="K34" s="28"/>
      <c r="L34" s="29"/>
      <c r="M34" s="2"/>
      <c r="N34" s="2"/>
      <c r="O34" s="41"/>
      <c r="P34" s="2"/>
    </row>
    <row r="35" spans="1:12" ht="12.75">
      <c r="A35" s="18" t="s">
        <v>2</v>
      </c>
      <c r="B35" s="13">
        <v>600</v>
      </c>
      <c r="C35" s="2" t="s">
        <v>17</v>
      </c>
      <c r="D35" s="12" t="s">
        <v>3</v>
      </c>
      <c r="E35" s="13">
        <v>1</v>
      </c>
      <c r="F35" s="2" t="s">
        <v>5</v>
      </c>
      <c r="G35" s="12" t="s">
        <v>8</v>
      </c>
      <c r="H35" s="32">
        <f>52/((0.2*$E$9/0.8)/B35*1000)*E35</f>
        <v>6.239999999999999</v>
      </c>
      <c r="I35" s="2" t="s">
        <v>25</v>
      </c>
      <c r="J35" s="2"/>
      <c r="K35" s="5"/>
      <c r="L35" s="30"/>
    </row>
    <row r="36" spans="1:12" ht="12.75">
      <c r="A36" s="20"/>
      <c r="B36" s="21"/>
      <c r="C36" s="21"/>
      <c r="D36" s="21"/>
      <c r="E36" s="33"/>
      <c r="F36" s="21"/>
      <c r="G36" s="23"/>
      <c r="H36" s="24"/>
      <c r="I36" s="21"/>
      <c r="J36" s="21"/>
      <c r="K36" s="22"/>
      <c r="L36" s="31"/>
    </row>
    <row r="38" ht="14.25">
      <c r="A38" s="1" t="s">
        <v>19</v>
      </c>
    </row>
    <row r="39" ht="14.25">
      <c r="A39" s="1" t="s">
        <v>31</v>
      </c>
    </row>
    <row r="41" ht="12.75">
      <c r="A41" s="1" t="s">
        <v>16</v>
      </c>
    </row>
  </sheetData>
  <sheetProtection selectLockedCells="1"/>
  <dataValidations count="6">
    <dataValidation type="list" allowBlank="1" showInputMessage="1" showErrorMessage="1" sqref="O11:O17">
      <formula1>$O$11:$O$17</formula1>
    </dataValidation>
    <dataValidation type="list" showInputMessage="1" showErrorMessage="1" sqref="B12">
      <formula1>$O$11:$O$20</formula1>
    </dataValidation>
    <dataValidation type="list" allowBlank="1" showInputMessage="1" showErrorMessage="1" sqref="B24 B27">
      <formula1>$O$14:$O$17</formula1>
    </dataValidation>
    <dataValidation type="list" allowBlank="1" showInputMessage="1" showErrorMessage="1" sqref="B35">
      <formula1>$O$12:$O$20</formula1>
    </dataValidation>
    <dataValidation type="list" allowBlank="1" showInputMessage="1" showErrorMessage="1" sqref="B20">
      <formula1>$O$14:$O$17</formula1>
    </dataValidation>
    <dataValidation type="list" allowBlank="1" showInputMessage="1" showErrorMessage="1" sqref="B16 B31">
      <formula1>$O$11:$O$20</formula1>
    </dataValidation>
  </dataValidations>
  <printOptions/>
  <pageMargins left="0.75" right="0.75" top="1" bottom="1" header="0.4921259845" footer="0.4921259845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130" zoomScaleNormal="130" zoomScalePageLayoutView="0" workbookViewId="0" topLeftCell="A1">
      <selection activeCell="A6" sqref="A6"/>
    </sheetView>
  </sheetViews>
  <sheetFormatPr defaultColWidth="8.77734375" defaultRowHeight="15"/>
  <cols>
    <col min="1" max="1" width="10.21484375" style="1" customWidth="1"/>
    <col min="2" max="2" width="5.3359375" style="1" customWidth="1"/>
    <col min="3" max="3" width="4.10546875" style="1" customWidth="1"/>
    <col min="4" max="4" width="11.4453125" style="1" customWidth="1"/>
    <col min="5" max="5" width="4.10546875" style="1" customWidth="1"/>
    <col min="6" max="6" width="3.88671875" style="1" customWidth="1"/>
    <col min="7" max="7" width="12.10546875" style="11" customWidth="1"/>
    <col min="8" max="8" width="3.77734375" style="1" bestFit="1" customWidth="1"/>
    <col min="9" max="9" width="3.77734375" style="1" customWidth="1"/>
    <col min="10" max="12" width="6.6640625" style="1" customWidth="1"/>
    <col min="13" max="13" width="6.77734375" style="1" customWidth="1"/>
    <col min="14" max="16" width="6.6640625" style="1" customWidth="1"/>
    <col min="17" max="16384" width="8.77734375" style="1" customWidth="1"/>
  </cols>
  <sheetData>
    <row r="1" ht="18">
      <c r="A1" s="36" t="s">
        <v>18</v>
      </c>
    </row>
    <row r="2" ht="12.75">
      <c r="A2" s="1" t="s">
        <v>16</v>
      </c>
    </row>
    <row r="4" spans="1:6" ht="12.75">
      <c r="A4" s="8" t="s">
        <v>7</v>
      </c>
      <c r="E4" s="35">
        <v>25</v>
      </c>
      <c r="F4" s="1" t="s">
        <v>4</v>
      </c>
    </row>
    <row r="6" spans="1:12" ht="12.75">
      <c r="A6" s="14" t="s">
        <v>9</v>
      </c>
      <c r="B6" s="15"/>
      <c r="C6" s="15"/>
      <c r="D6" s="15" t="s">
        <v>11</v>
      </c>
      <c r="E6" s="15"/>
      <c r="F6" s="15"/>
      <c r="G6" s="16"/>
      <c r="H6" s="15"/>
      <c r="I6" s="15"/>
      <c r="J6" s="15"/>
      <c r="K6" s="15"/>
      <c r="L6" s="17"/>
    </row>
    <row r="7" spans="1:12" ht="12.75">
      <c r="A7" s="18" t="s">
        <v>2</v>
      </c>
      <c r="B7" s="38">
        <v>600</v>
      </c>
      <c r="C7" s="2" t="s">
        <v>17</v>
      </c>
      <c r="D7" s="12" t="s">
        <v>3</v>
      </c>
      <c r="E7" s="13">
        <v>1</v>
      </c>
      <c r="F7" s="2" t="s">
        <v>5</v>
      </c>
      <c r="G7" s="12" t="s">
        <v>8</v>
      </c>
      <c r="H7" s="32">
        <f>52/((0.45*E4/0.8)/B7*1000)*E7</f>
        <v>2.2186666666666666</v>
      </c>
      <c r="I7" s="2" t="s">
        <v>6</v>
      </c>
      <c r="J7" s="2"/>
      <c r="K7" s="2"/>
      <c r="L7" s="19"/>
    </row>
    <row r="8" spans="1:12" ht="12.75">
      <c r="A8" s="20"/>
      <c r="B8" s="21"/>
      <c r="C8" s="21"/>
      <c r="D8" s="21"/>
      <c r="E8" s="33"/>
      <c r="F8" s="21"/>
      <c r="G8" s="23"/>
      <c r="H8" s="24"/>
      <c r="I8" s="21"/>
      <c r="J8" s="21"/>
      <c r="K8" s="21"/>
      <c r="L8" s="25"/>
    </row>
    <row r="9" spans="5:8" ht="12.75">
      <c r="E9" s="10"/>
      <c r="F9" s="10"/>
      <c r="H9" s="9"/>
    </row>
    <row r="10" spans="1:12" ht="12.75">
      <c r="A10" s="14" t="s">
        <v>10</v>
      </c>
      <c r="B10" s="15"/>
      <c r="C10" s="15"/>
      <c r="D10" s="15" t="s">
        <v>11</v>
      </c>
      <c r="E10" s="15"/>
      <c r="F10" s="15"/>
      <c r="G10" s="16"/>
      <c r="H10" s="26"/>
      <c r="I10" s="15"/>
      <c r="J10" s="15"/>
      <c r="K10" s="15"/>
      <c r="L10" s="17"/>
    </row>
    <row r="11" spans="1:12" ht="12.75">
      <c r="A11" s="18" t="s">
        <v>2</v>
      </c>
      <c r="B11" s="38">
        <v>660</v>
      </c>
      <c r="C11" s="2" t="s">
        <v>17</v>
      </c>
      <c r="D11" s="12" t="s">
        <v>3</v>
      </c>
      <c r="E11" s="13">
        <v>1</v>
      </c>
      <c r="F11" s="2" t="s">
        <v>5</v>
      </c>
      <c r="G11" s="12" t="s">
        <v>8</v>
      </c>
      <c r="H11" s="32">
        <f>52/((0.35*E4/0.8)/B11*1000)*E11</f>
        <v>3.137828571428572</v>
      </c>
      <c r="I11" s="2" t="s">
        <v>6</v>
      </c>
      <c r="J11" s="2"/>
      <c r="K11" s="2"/>
      <c r="L11" s="19"/>
    </row>
    <row r="12" spans="1:12" ht="12.75">
      <c r="A12" s="20"/>
      <c r="B12" s="21"/>
      <c r="C12" s="21"/>
      <c r="D12" s="21"/>
      <c r="E12" s="33"/>
      <c r="F12" s="21"/>
      <c r="G12" s="23"/>
      <c r="H12" s="24"/>
      <c r="I12" s="21"/>
      <c r="J12" s="21"/>
      <c r="K12" s="21"/>
      <c r="L12" s="25"/>
    </row>
    <row r="13" spans="5:8" ht="12.75">
      <c r="E13" s="10"/>
      <c r="F13" s="10"/>
      <c r="H13" s="9"/>
    </row>
    <row r="14" spans="1:12" ht="12.75">
      <c r="A14" s="14" t="s">
        <v>12</v>
      </c>
      <c r="B14" s="15"/>
      <c r="C14" s="15"/>
      <c r="D14" s="15" t="s">
        <v>11</v>
      </c>
      <c r="E14" s="15"/>
      <c r="F14" s="15"/>
      <c r="G14" s="16"/>
      <c r="H14" s="26"/>
      <c r="I14" s="15"/>
      <c r="J14" s="15"/>
      <c r="K14" s="15"/>
      <c r="L14" s="17"/>
    </row>
    <row r="15" spans="1:12" ht="12.75">
      <c r="A15" s="18" t="s">
        <v>2</v>
      </c>
      <c r="B15" s="38">
        <v>240</v>
      </c>
      <c r="C15" s="2" t="s">
        <v>17</v>
      </c>
      <c r="D15" s="12" t="s">
        <v>3</v>
      </c>
      <c r="E15" s="13">
        <v>1</v>
      </c>
      <c r="F15" s="2" t="s">
        <v>5</v>
      </c>
      <c r="G15" s="12" t="s">
        <v>8</v>
      </c>
      <c r="H15" s="32">
        <f>52/((0.07*$E$4/0.8)/B15*1000)*E15</f>
        <v>5.705142857142857</v>
      </c>
      <c r="I15" s="2" t="s">
        <v>6</v>
      </c>
      <c r="J15" s="2"/>
      <c r="K15" s="2"/>
      <c r="L15" s="19"/>
    </row>
    <row r="16" spans="1:17" ht="12.75">
      <c r="A16" s="20"/>
      <c r="B16" s="21"/>
      <c r="C16" s="21"/>
      <c r="D16" s="21"/>
      <c r="E16" s="33"/>
      <c r="F16" s="21"/>
      <c r="G16" s="23"/>
      <c r="H16" s="24"/>
      <c r="I16" s="21"/>
      <c r="J16" s="21"/>
      <c r="K16" s="21"/>
      <c r="L16" s="25"/>
      <c r="M16" s="2"/>
      <c r="N16" s="2"/>
      <c r="O16" s="2"/>
      <c r="P16" s="2"/>
      <c r="Q16" s="2"/>
    </row>
    <row r="17" spans="1:17" ht="12.75">
      <c r="A17" s="12"/>
      <c r="B17" s="37"/>
      <c r="C17" s="2"/>
      <c r="D17" s="2"/>
      <c r="E17" s="34"/>
      <c r="F17" s="2"/>
      <c r="G17" s="12"/>
      <c r="H17" s="6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14" t="s">
        <v>13</v>
      </c>
      <c r="B18" s="15"/>
      <c r="C18" s="15"/>
      <c r="D18" s="15" t="s">
        <v>11</v>
      </c>
      <c r="E18" s="15"/>
      <c r="F18" s="15"/>
      <c r="G18" s="16"/>
      <c r="H18" s="15"/>
      <c r="I18" s="15"/>
      <c r="J18" s="15"/>
      <c r="K18" s="15"/>
      <c r="L18" s="17"/>
      <c r="M18" s="2"/>
      <c r="N18" s="2"/>
      <c r="O18" s="2"/>
      <c r="P18" s="2"/>
      <c r="Q18" s="2"/>
    </row>
    <row r="19" spans="1:17" ht="12.75">
      <c r="A19" s="18" t="s">
        <v>2</v>
      </c>
      <c r="B19" s="38">
        <v>240</v>
      </c>
      <c r="C19" s="2" t="s">
        <v>17</v>
      </c>
      <c r="D19" s="12" t="s">
        <v>3</v>
      </c>
      <c r="E19" s="13">
        <v>1</v>
      </c>
      <c r="F19" s="2" t="s">
        <v>5</v>
      </c>
      <c r="G19" s="12" t="s">
        <v>8</v>
      </c>
      <c r="H19" s="32">
        <f>52/((0.07*$E$4/0.8)/B19*1000)*E19</f>
        <v>5.705142857142857</v>
      </c>
      <c r="I19" s="2" t="s">
        <v>6</v>
      </c>
      <c r="J19" s="2"/>
      <c r="K19" s="2"/>
      <c r="L19" s="19"/>
      <c r="M19" s="2"/>
      <c r="N19" s="2"/>
      <c r="O19" s="2"/>
      <c r="P19" s="2"/>
      <c r="Q19" s="2"/>
    </row>
    <row r="20" spans="1:17" ht="12.75">
      <c r="A20" s="20"/>
      <c r="B20" s="21"/>
      <c r="C20" s="21"/>
      <c r="D20" s="21"/>
      <c r="E20" s="33"/>
      <c r="F20" s="21"/>
      <c r="G20" s="23"/>
      <c r="H20" s="24"/>
      <c r="I20" s="21"/>
      <c r="J20" s="21"/>
      <c r="K20" s="21"/>
      <c r="L20" s="25"/>
      <c r="M20" s="2"/>
      <c r="N20" s="2"/>
      <c r="O20" s="2"/>
      <c r="P20" s="2"/>
      <c r="Q20" s="2"/>
    </row>
    <row r="21" spans="1:17" ht="12.75">
      <c r="A21" s="14" t="s">
        <v>0</v>
      </c>
      <c r="B21" s="2"/>
      <c r="C21" s="15"/>
      <c r="D21" s="15" t="s">
        <v>1</v>
      </c>
      <c r="E21" s="15"/>
      <c r="F21" s="15"/>
      <c r="G21" s="16"/>
      <c r="H21" s="15"/>
      <c r="I21" s="15"/>
      <c r="J21" s="15"/>
      <c r="K21" s="15"/>
      <c r="L21" s="17"/>
      <c r="M21" s="2"/>
      <c r="N21" s="2"/>
      <c r="O21" s="2"/>
      <c r="P21" s="2"/>
      <c r="Q21" s="2"/>
    </row>
    <row r="22" spans="1:17" ht="12.75">
      <c r="A22" s="18" t="s">
        <v>2</v>
      </c>
      <c r="B22" s="38">
        <v>240</v>
      </c>
      <c r="C22" s="2" t="s">
        <v>17</v>
      </c>
      <c r="D22" s="12" t="s">
        <v>3</v>
      </c>
      <c r="E22" s="13">
        <v>1</v>
      </c>
      <c r="F22" s="2" t="s">
        <v>5</v>
      </c>
      <c r="G22" s="12" t="s">
        <v>8</v>
      </c>
      <c r="H22" s="32">
        <f>52/((0.07*$E$4/0.8)/B22*1000)*E22</f>
        <v>5.705142857142857</v>
      </c>
      <c r="I22" s="2" t="s">
        <v>6</v>
      </c>
      <c r="J22" s="2"/>
      <c r="K22" s="2"/>
      <c r="L22" s="19"/>
      <c r="M22" s="2"/>
      <c r="N22" s="2"/>
      <c r="O22" s="2"/>
      <c r="P22" s="2"/>
      <c r="Q22" s="2"/>
    </row>
    <row r="23" spans="1:17" ht="12.75">
      <c r="A23" s="20"/>
      <c r="B23" s="21"/>
      <c r="C23" s="21"/>
      <c r="D23" s="21"/>
      <c r="E23" s="33"/>
      <c r="F23" s="21"/>
      <c r="G23" s="23"/>
      <c r="H23" s="24"/>
      <c r="I23" s="21"/>
      <c r="J23" s="21"/>
      <c r="K23" s="21"/>
      <c r="L23" s="25"/>
      <c r="M23" s="2"/>
      <c r="N23" s="2"/>
      <c r="O23" s="2"/>
      <c r="P23" s="2"/>
      <c r="Q23" s="2"/>
    </row>
    <row r="24" spans="1:17" ht="12.75">
      <c r="A24" s="12"/>
      <c r="B24" s="37"/>
      <c r="C24" s="2"/>
      <c r="D24" s="2"/>
      <c r="E24" s="34"/>
      <c r="F24" s="2"/>
      <c r="G24" s="12"/>
      <c r="H24" s="6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4" t="s">
        <v>14</v>
      </c>
      <c r="B25" s="15"/>
      <c r="C25" s="15"/>
      <c r="D25" s="15" t="s">
        <v>1</v>
      </c>
      <c r="E25" s="15"/>
      <c r="F25" s="15"/>
      <c r="G25" s="16"/>
      <c r="H25" s="26"/>
      <c r="I25" s="27"/>
      <c r="J25" s="27"/>
      <c r="K25" s="28"/>
      <c r="L25" s="29"/>
      <c r="M25" s="2"/>
      <c r="N25" s="3"/>
      <c r="O25" s="4"/>
      <c r="P25" s="2"/>
      <c r="Q25" s="2"/>
    </row>
    <row r="26" spans="1:17" ht="12.75">
      <c r="A26" s="18" t="s">
        <v>2</v>
      </c>
      <c r="B26" s="38">
        <v>600</v>
      </c>
      <c r="C26" s="2" t="s">
        <v>17</v>
      </c>
      <c r="D26" s="12" t="s">
        <v>3</v>
      </c>
      <c r="E26" s="13">
        <v>1</v>
      </c>
      <c r="F26" s="2" t="s">
        <v>5</v>
      </c>
      <c r="G26" s="12" t="s">
        <v>8</v>
      </c>
      <c r="H26" s="32">
        <f>52/((0.3*$E$4/0.8)/B26*1000)*E26</f>
        <v>3.328</v>
      </c>
      <c r="I26" s="2" t="s">
        <v>6</v>
      </c>
      <c r="J26" s="2"/>
      <c r="K26" s="5"/>
      <c r="L26" s="30"/>
      <c r="M26" s="2"/>
      <c r="N26" s="7"/>
      <c r="O26" s="5"/>
      <c r="P26" s="2"/>
      <c r="Q26" s="2"/>
    </row>
    <row r="27" spans="1:17" ht="12.75">
      <c r="A27" s="20"/>
      <c r="B27" s="21"/>
      <c r="C27" s="21"/>
      <c r="D27" s="21"/>
      <c r="E27" s="33"/>
      <c r="F27" s="21"/>
      <c r="G27" s="23"/>
      <c r="H27" s="24"/>
      <c r="I27" s="21"/>
      <c r="J27" s="21"/>
      <c r="K27" s="22"/>
      <c r="L27" s="31"/>
      <c r="M27" s="2"/>
      <c r="N27" s="7"/>
      <c r="O27" s="5"/>
      <c r="P27" s="2"/>
      <c r="Q27" s="2"/>
    </row>
    <row r="28" spans="5:17" ht="12.75">
      <c r="E28" s="10"/>
      <c r="F28" s="10"/>
      <c r="H28" s="9"/>
      <c r="I28" s="2"/>
      <c r="J28" s="2"/>
      <c r="K28" s="5"/>
      <c r="L28" s="6"/>
      <c r="M28" s="2"/>
      <c r="N28" s="7"/>
      <c r="O28" s="5"/>
      <c r="P28" s="2"/>
      <c r="Q28" s="2"/>
    </row>
    <row r="29" spans="1:17" ht="12.75">
      <c r="A29" s="14" t="s">
        <v>15</v>
      </c>
      <c r="B29" s="15"/>
      <c r="C29" s="15"/>
      <c r="D29" s="15" t="s">
        <v>1</v>
      </c>
      <c r="E29" s="15"/>
      <c r="F29" s="15"/>
      <c r="G29" s="16"/>
      <c r="H29" s="26"/>
      <c r="I29" s="27"/>
      <c r="J29" s="27"/>
      <c r="K29" s="28"/>
      <c r="L29" s="29"/>
      <c r="M29" s="2"/>
      <c r="N29" s="2"/>
      <c r="O29" s="2"/>
      <c r="P29" s="2"/>
      <c r="Q29" s="2"/>
    </row>
    <row r="30" spans="1:12" ht="12.75">
      <c r="A30" s="18" t="s">
        <v>2</v>
      </c>
      <c r="B30" s="38">
        <v>600</v>
      </c>
      <c r="C30" s="2" t="s">
        <v>17</v>
      </c>
      <c r="D30" s="12" t="s">
        <v>3</v>
      </c>
      <c r="E30" s="13">
        <v>1</v>
      </c>
      <c r="F30" s="2" t="s">
        <v>5</v>
      </c>
      <c r="G30" s="12" t="s">
        <v>8</v>
      </c>
      <c r="H30" s="32">
        <f>52/((0.2*$E$4/0.8)/B30*1000)*E30</f>
        <v>4.992</v>
      </c>
      <c r="I30" s="2" t="s">
        <v>6</v>
      </c>
      <c r="J30" s="2"/>
      <c r="K30" s="5"/>
      <c r="L30" s="30"/>
    </row>
    <row r="31" spans="1:12" ht="12.75">
      <c r="A31" s="20"/>
      <c r="B31" s="21"/>
      <c r="C31" s="21"/>
      <c r="D31" s="21"/>
      <c r="E31" s="33"/>
      <c r="F31" s="21"/>
      <c r="G31" s="23"/>
      <c r="H31" s="24"/>
      <c r="I31" s="21"/>
      <c r="J31" s="21"/>
      <c r="K31" s="22"/>
      <c r="L31" s="31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Koti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 Kumpulainen</dc:creator>
  <cp:keywords/>
  <dc:description/>
  <cp:lastModifiedBy>Esa Kumpulainen</cp:lastModifiedBy>
  <cp:lastPrinted>2004-12-03T06:35:08Z</cp:lastPrinted>
  <dcterms:created xsi:type="dcterms:W3CDTF">2004-02-29T11:12:33Z</dcterms:created>
  <dcterms:modified xsi:type="dcterms:W3CDTF">2023-03-08T07:11:21Z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SharedWithUse">
    <vt:lpwstr>Anu Koskela</vt:lpwstr>
  </property>
  <property fmtid="{D5CDD505-2E9C-101B-9397-08002B2CF9AE}" pid="4" name="SharedWithUse">
    <vt:lpwstr>17;#Anu Koskela</vt:lpwstr>
  </property>
</Properties>
</file>